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<sst xmlns="http://schemas.openxmlformats.org/spreadsheetml/2006/main" count="32" uniqueCount="32">
  <si>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Heure de départ</t>
  </si>
  <si>
    <t>Cont (l)</t>
  </si>
  <si>
    <t>Cumul</t>
  </si>
  <si>
    <t>grammes</t>
  </si>
  <si>
    <t>Boisson</t>
  </si>
  <si>
    <t>%</t>
  </si>
  <si>
    <t>-</t>
  </si>
  <si>
    <t>Demi</t>
  </si>
  <si>
    <t>Quantité</t>
  </si>
  <si>
    <t>bilan</t>
  </si>
  <si>
    <t>Trou normand</t>
  </si>
  <si>
    <t>Pousse-café</t>
  </si>
  <si>
    <t>Gnôle du papy</t>
  </si>
  <si>
    <t>Champagne</t>
  </si>
  <si>
    <t>Verre de vin</t>
  </si>
  <si>
    <t>Bouteille de vin</t>
  </si>
  <si>
    <t>Irish Coffee</t>
  </si>
  <si>
    <t>Café Valdotin</t>
  </si>
  <si>
    <t>Pint ( ou Véritable )</t>
  </si>
  <si>
    <t>Baby</t>
  </si>
  <si>
    <t>Vermouth</t>
  </si>
  <si>
    <t>Pastis</t>
  </si>
  <si>
    <t>Whisky</t>
  </si>
  <si>
    <t>heures</t>
  </si>
  <si>
    <t>kg</t>
  </si>
  <si>
    <t>Poids</t>
  </si>
  <si>
    <t>Choix   boisson</t>
  </si>
  <si>
    <t>A l c o o l   ( g )</t>
  </si>
  <si>
    <t>Fiche technique</t>
  </si>
  <si>
    <t>litres</t>
  </si>
  <si>
    <t>lE bOurROmÈtRe</t>
  </si>
  <si>
    <t>Heure
de départ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</si>
</sst>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* #,##0_);_(* \(#,##0\);_(* &quot;-&quot;_);_(@_)"/>
    <numFmt numFmtId="173" formatCode="_(* #,##0.00_);_(* \(#,##0.00\);_(* &quot;-&quot;??_);_(@_)"/>
    <numFmt numFmtId="174" formatCode="_(&quot;mk&quot;* #,##0_);_(&quot;mk&quot;* \(#,##0\);_(&quot;mk&quot;* &quot;-&quot;_);_(@_)"/>
    <numFmt numFmtId="175" formatCode="_(&quot;mk&quot;* #,##0.00_);_(&quot;mk&quot;* \(#,##0.00\);_(&quot;mk&quot;* &quot;-&quot;??_);_(@_)"/>
    <numFmt numFmtId="176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10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2"/>
      <color indexed="9"/>
      <name val="Comic Sans MS"/>
      <family val="4"/>
    </font>
    <font>
      <b/>
      <i/>
      <sz val="28"/>
      <color indexed="61"/>
      <name val="Comic Sans MS"/>
      <family val="4"/>
    </font>
    <font>
      <b/>
      <sz val="10"/>
      <color indexed="20"/>
      <name val="Comic Sans MS"/>
      <family val="4"/>
    </font>
    <font>
      <i/>
      <sz val="11"/>
      <color indexed="20"/>
      <name val="Comic Sans MS"/>
      <family val="4"/>
    </font>
    <font>
      <b/>
      <sz val="9"/>
      <name val="Future"/>
      <family val="0"/>
    </font>
    <font>
      <b/>
      <i/>
      <sz val="26"/>
      <color indexed="61"/>
      <name val="Lucida Handwriting"/>
      <family val="4"/>
    </font>
    <font>
      <b/>
      <sz val="8"/>
      <color indexed="20"/>
      <name val="Comic Sans MS"/>
      <family val="4"/>
    </font>
    <font>
      <b/>
      <i/>
      <sz val="36"/>
      <color indexed="61"/>
      <name val="Lucida Handwriting"/>
      <family val="4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gray125">
        <fgColor indexed="10"/>
        <bgColor indexed="44"/>
      </patternFill>
    </fill>
    <fill>
      <patternFill patternType="gray125">
        <fgColor indexed="10"/>
        <bgColor indexed="45"/>
      </patternFill>
    </fill>
    <fill>
      <patternFill patternType="gray125">
        <fgColor indexed="10"/>
      </patternFill>
    </fill>
    <fill>
      <patternFill patternType="gray125">
        <fgColor indexed="10"/>
        <bgColor indexed="13"/>
      </patternFill>
    </fill>
    <fill>
      <patternFill patternType="gray125">
        <fgColor indexed="10"/>
        <bgColor indexed="42"/>
      </patternFill>
    </fill>
    <fill>
      <patternFill patternType="gray125">
        <fgColor indexed="10"/>
        <bgColor indexed="47"/>
      </patternFill>
    </fill>
    <fill>
      <patternFill patternType="solid">
        <fgColor indexed="4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42"/>
      </patternFill>
    </fill>
    <fill>
      <patternFill patternType="gray125">
        <fgColor indexed="8"/>
        <bgColor indexed="44"/>
      </patternFill>
    </fill>
    <fill>
      <patternFill patternType="gray125">
        <fgColor indexed="8"/>
        <bgColor indexed="45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thick">
        <color indexed="61"/>
      </top>
      <bottom style="double">
        <color indexed="61"/>
      </bottom>
    </border>
    <border>
      <left style="thick">
        <color indexed="61"/>
      </left>
      <right>
        <color indexed="63"/>
      </right>
      <top style="double">
        <color indexed="61"/>
      </top>
      <bottom style="hair">
        <color indexed="61"/>
      </bottom>
    </border>
    <border>
      <left style="thick">
        <color indexed="61"/>
      </left>
      <right>
        <color indexed="63"/>
      </right>
      <top style="hair">
        <color indexed="61"/>
      </top>
      <bottom style="hair">
        <color indexed="6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61"/>
      </left>
      <right>
        <color indexed="63"/>
      </right>
      <top style="hair">
        <color indexed="61"/>
      </top>
      <bottom style="thick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61"/>
      </left>
      <right>
        <color indexed="63"/>
      </right>
      <top style="thick">
        <color indexed="61"/>
      </top>
      <bottom style="double">
        <color indexed="61"/>
      </bottom>
    </border>
    <border>
      <left style="thin">
        <color indexed="61"/>
      </left>
      <right style="double">
        <color indexed="61"/>
      </right>
      <top style="thick">
        <color indexed="61"/>
      </top>
      <bottom style="double">
        <color indexed="61"/>
      </bottom>
    </border>
    <border>
      <left>
        <color indexed="63"/>
      </left>
      <right style="thick">
        <color indexed="61"/>
      </right>
      <top style="thick">
        <color indexed="61"/>
      </top>
      <bottom style="double">
        <color indexed="61"/>
      </bottom>
    </border>
    <border>
      <left style="double">
        <color indexed="61"/>
      </left>
      <right>
        <color indexed="63"/>
      </right>
      <top style="double">
        <color indexed="61"/>
      </top>
      <bottom style="hair">
        <color indexed="61"/>
      </bottom>
    </border>
    <border>
      <left style="double">
        <color indexed="61"/>
      </left>
      <right>
        <color indexed="63"/>
      </right>
      <top style="hair">
        <color indexed="61"/>
      </top>
      <bottom style="hair">
        <color indexed="61"/>
      </bottom>
    </border>
    <border>
      <left style="double">
        <color indexed="61"/>
      </left>
      <right>
        <color indexed="63"/>
      </right>
      <top style="hair">
        <color indexed="61"/>
      </top>
      <bottom style="thick">
        <color indexed="61"/>
      </bottom>
    </border>
    <border>
      <left style="thin">
        <color indexed="61"/>
      </left>
      <right style="double">
        <color indexed="61"/>
      </right>
      <top style="double">
        <color indexed="61"/>
      </top>
      <bottom style="hair">
        <color indexed="61"/>
      </bottom>
    </border>
    <border>
      <left style="thin">
        <color indexed="61"/>
      </left>
      <right style="double">
        <color indexed="61"/>
      </right>
      <top style="hair">
        <color indexed="61"/>
      </top>
      <bottom style="hair">
        <color indexed="61"/>
      </bottom>
    </border>
    <border>
      <left style="thin">
        <color indexed="61"/>
      </left>
      <right style="double">
        <color indexed="61"/>
      </right>
      <top style="hair">
        <color indexed="61"/>
      </top>
      <bottom style="thick">
        <color indexed="61"/>
      </bottom>
    </border>
    <border>
      <left>
        <color indexed="63"/>
      </left>
      <right style="thick">
        <color indexed="61"/>
      </right>
      <top style="double">
        <color indexed="61"/>
      </top>
      <bottom style="hair">
        <color indexed="61"/>
      </bottom>
    </border>
    <border>
      <left>
        <color indexed="63"/>
      </left>
      <right style="thick">
        <color indexed="61"/>
      </right>
      <top style="hair">
        <color indexed="61"/>
      </top>
      <bottom style="hair">
        <color indexed="61"/>
      </bottom>
    </border>
    <border>
      <left>
        <color indexed="63"/>
      </left>
      <right style="thick">
        <color indexed="61"/>
      </right>
      <top style="hair">
        <color indexed="61"/>
      </top>
      <bottom style="thick">
        <color indexed="61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61"/>
      </left>
      <right>
        <color indexed="63"/>
      </right>
      <top style="thin">
        <color indexed="61"/>
      </top>
      <bottom style="thick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ck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ck">
        <color indexed="6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vertical="top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right"/>
    </xf>
    <xf numFmtId="0" fontId="5" fillId="6" borderId="0" xfId="0" applyFont="1" applyFill="1" applyAlignment="1">
      <alignment horizontal="right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vertical="top"/>
    </xf>
    <xf numFmtId="1" fontId="6" fillId="7" borderId="8" xfId="0" applyNumberFormat="1" applyFont="1" applyFill="1" applyBorder="1" applyAlignment="1">
      <alignment horizontal="center"/>
    </xf>
    <xf numFmtId="1" fontId="6" fillId="7" borderId="0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" fontId="6" fillId="7" borderId="12" xfId="0" applyNumberFormat="1" applyFont="1" applyFill="1" applyBorder="1" applyAlignment="1">
      <alignment horizontal="center"/>
    </xf>
    <xf numFmtId="1" fontId="6" fillId="7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/>
    </xf>
    <xf numFmtId="176" fontId="11" fillId="0" borderId="15" xfId="0" applyNumberFormat="1" applyFont="1" applyFill="1" applyBorder="1" applyAlignment="1">
      <alignment horizontal="center"/>
    </xf>
    <xf numFmtId="176" fontId="11" fillId="7" borderId="16" xfId="0" applyNumberFormat="1" applyFont="1" applyFill="1" applyBorder="1" applyAlignment="1">
      <alignment horizontal="center"/>
    </xf>
    <xf numFmtId="176" fontId="11" fillId="0" borderId="16" xfId="0" applyNumberFormat="1" applyFont="1" applyFill="1" applyBorder="1" applyAlignment="1">
      <alignment horizontal="center"/>
    </xf>
    <xf numFmtId="176" fontId="11" fillId="7" borderId="17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5" fillId="5" borderId="0" xfId="0" applyFont="1" applyFill="1" applyAlignment="1">
      <alignment/>
    </xf>
    <xf numFmtId="0" fontId="10" fillId="5" borderId="0" xfId="0" applyFont="1" applyFill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2" fontId="5" fillId="2" borderId="21" xfId="0" applyNumberFormat="1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1" fontId="6" fillId="2" borderId="28" xfId="0" applyNumberFormat="1" applyFon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9" borderId="0" xfId="0" applyFont="1" applyFill="1" applyBorder="1" applyAlignment="1">
      <alignment horizontal="right" vertical="center"/>
    </xf>
    <xf numFmtId="0" fontId="7" fillId="9" borderId="0" xfId="0" applyFont="1" applyFill="1" applyBorder="1" applyAlignment="1">
      <alignment horizontal="right" vertical="center"/>
    </xf>
    <xf numFmtId="0" fontId="7" fillId="9" borderId="0" xfId="0" applyFont="1" applyFill="1" applyBorder="1" applyAlignment="1">
      <alignment horizontal="right"/>
    </xf>
    <xf numFmtId="0" fontId="7" fillId="9" borderId="0" xfId="0" applyFont="1" applyFill="1" applyBorder="1" applyAlignment="1">
      <alignment/>
    </xf>
    <xf numFmtId="0" fontId="6" fillId="9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right" vertical="center"/>
    </xf>
    <xf numFmtId="0" fontId="7" fillId="10" borderId="0" xfId="0" applyFont="1" applyFill="1" applyBorder="1" applyAlignment="1">
      <alignment horizontal="right" vertical="center"/>
    </xf>
    <xf numFmtId="0" fontId="7" fillId="10" borderId="0" xfId="0" applyFont="1" applyFill="1" applyBorder="1" applyAlignment="1">
      <alignment horizontal="right"/>
    </xf>
    <xf numFmtId="0" fontId="7" fillId="10" borderId="0" xfId="0" applyFont="1" applyFill="1" applyBorder="1" applyAlignment="1">
      <alignment/>
    </xf>
    <xf numFmtId="0" fontId="6" fillId="10" borderId="0" xfId="0" applyFont="1" applyFill="1" applyBorder="1" applyAlignment="1">
      <alignment horizontal="center"/>
    </xf>
    <xf numFmtId="0" fontId="7" fillId="2" borderId="30" xfId="0" applyFont="1" applyFill="1" applyBorder="1" applyAlignment="1" applyProtection="1">
      <alignment horizontal="center" vertical="center"/>
      <protection/>
    </xf>
    <xf numFmtId="0" fontId="7" fillId="2" borderId="31" xfId="0" applyFont="1" applyFill="1" applyBorder="1" applyAlignment="1" applyProtection="1">
      <alignment horizontal="center" vertical="center"/>
      <protection/>
    </xf>
    <xf numFmtId="0" fontId="11" fillId="2" borderId="32" xfId="0" applyFont="1" applyFill="1" applyBorder="1" applyAlignment="1" applyProtection="1">
      <alignment horizontal="right" vertical="center"/>
      <protection/>
    </xf>
    <xf numFmtId="0" fontId="7" fillId="11" borderId="33" xfId="0" applyFont="1" applyFill="1" applyBorder="1" applyAlignment="1">
      <alignment horizontal="center" vertical="center"/>
    </xf>
    <xf numFmtId="0" fontId="7" fillId="9" borderId="34" xfId="0" applyFont="1" applyFill="1" applyBorder="1" applyAlignment="1">
      <alignment horizontal="center" vertical="center"/>
    </xf>
    <xf numFmtId="0" fontId="7" fillId="11" borderId="34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right" vertical="center"/>
    </xf>
    <xf numFmtId="0" fontId="5" fillId="5" borderId="13" xfId="0" applyFont="1" applyFill="1" applyBorder="1" applyAlignment="1">
      <alignment horizontal="right"/>
    </xf>
    <xf numFmtId="0" fontId="5" fillId="6" borderId="13" xfId="0" applyFont="1" applyFill="1" applyBorder="1" applyAlignment="1">
      <alignment horizontal="right"/>
    </xf>
    <xf numFmtId="0" fontId="5" fillId="6" borderId="13" xfId="0" applyFont="1" applyFill="1" applyBorder="1" applyAlignment="1">
      <alignment vertical="center"/>
    </xf>
    <xf numFmtId="0" fontId="5" fillId="6" borderId="13" xfId="0" applyFont="1" applyFill="1" applyBorder="1" applyAlignment="1">
      <alignment vertical="top"/>
    </xf>
    <xf numFmtId="0" fontId="5" fillId="6" borderId="17" xfId="0" applyFont="1" applyFill="1" applyBorder="1" applyAlignment="1">
      <alignment vertical="top"/>
    </xf>
    <xf numFmtId="0" fontId="15" fillId="12" borderId="12" xfId="0" applyFont="1" applyFill="1" applyBorder="1" applyAlignment="1">
      <alignment horizontal="center" vertical="center"/>
    </xf>
    <xf numFmtId="0" fontId="15" fillId="12" borderId="13" xfId="0" applyFont="1" applyFill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11" fillId="12" borderId="36" xfId="0" applyFont="1" applyFill="1" applyBorder="1" applyAlignment="1">
      <alignment horizontal="center" vertical="center"/>
    </xf>
    <xf numFmtId="0" fontId="11" fillId="12" borderId="37" xfId="0" applyFont="1" applyFill="1" applyBorder="1" applyAlignment="1">
      <alignment horizontal="center" vertical="center"/>
    </xf>
    <xf numFmtId="0" fontId="11" fillId="12" borderId="38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8" fillId="13" borderId="33" xfId="0" applyFont="1" applyFill="1" applyBorder="1" applyAlignment="1">
      <alignment horizontal="center" vertical="center" wrapText="1"/>
    </xf>
    <xf numFmtId="0" fontId="8" fillId="13" borderId="35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right" vertical="center"/>
    </xf>
    <xf numFmtId="0" fontId="9" fillId="14" borderId="7" xfId="0" applyFont="1" applyFill="1" applyBorder="1" applyAlignment="1">
      <alignment horizontal="right" vertical="center"/>
    </xf>
    <xf numFmtId="0" fontId="9" fillId="14" borderId="12" xfId="0" applyFont="1" applyFill="1" applyBorder="1" applyAlignment="1">
      <alignment horizontal="right" vertical="center"/>
    </xf>
    <xf numFmtId="0" fontId="9" fillId="14" borderId="13" xfId="0" applyFont="1" applyFill="1" applyBorder="1" applyAlignment="1">
      <alignment horizontal="right" vertical="center"/>
    </xf>
    <xf numFmtId="0" fontId="9" fillId="15" borderId="7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Taux d'alcool</a:t>
            </a:r>
          </a:p>
        </c:rich>
      </c:tx>
      <c:layout>
        <c:manualLayout>
          <c:xMode val="factor"/>
          <c:yMode val="factor"/>
          <c:x val="0.02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34"/>
          <c:w val="0.959"/>
          <c:h val="0.93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Sheet1!$B$12:$B$35</c:f>
              <c:numCache>
                <c:ptCount val="2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</c:numCache>
            </c:numRef>
          </c:cat>
          <c:val>
            <c:numRef>
              <c:f>Sheet1!$L$12:$L$35</c:f>
              <c:numCache>
                <c:ptCount val="24"/>
                <c:pt idx="0">
                  <c:v>0</c:v>
                </c:pt>
                <c:pt idx="1">
                  <c:v>0.22588235294117648</c:v>
                </c:pt>
                <c:pt idx="2">
                  <c:v>0.6349411764705881</c:v>
                </c:pt>
                <c:pt idx="3">
                  <c:v>0.6882352941176471</c:v>
                </c:pt>
                <c:pt idx="4">
                  <c:v>0.7641176470588236</c:v>
                </c:pt>
                <c:pt idx="5">
                  <c:v>0.6141176470588234</c:v>
                </c:pt>
                <c:pt idx="6">
                  <c:v>0.4641176470588235</c:v>
                </c:pt>
                <c:pt idx="7">
                  <c:v>0.3141176470588235</c:v>
                </c:pt>
                <c:pt idx="8">
                  <c:v>0.16411764705882348</c:v>
                </c:pt>
                <c:pt idx="9">
                  <c:v>0.014117647058823478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849527"/>
        <c:axId val="58617364"/>
      </c:lineChart>
      <c:catAx>
        <c:axId val="849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Heure</a:t>
                </a:r>
              </a:p>
            </c:rich>
          </c:tx>
          <c:layout>
            <c:manualLayout>
              <c:xMode val="factor"/>
              <c:yMode val="factor"/>
              <c:x val="0.004"/>
              <c:y val="-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6CAF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617364"/>
        <c:crosses val="autoZero"/>
        <c:auto val="0"/>
        <c:lblOffset val="100"/>
        <c:tickLblSkip val="2"/>
        <c:noMultiLvlLbl val="0"/>
      </c:catAx>
      <c:valAx>
        <c:axId val="58617364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Grammes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FF"/>
              </a:solidFill>
            </a:ln>
          </c:spPr>
        </c:majorGridlines>
        <c:minorGridlines>
          <c:spPr>
            <a:ln w="3175">
              <a:solidFill>
                <a:srgbClr val="C0C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849527"/>
        <c:crossesAt val="1"/>
        <c:crossBetween val="midCat"/>
        <c:dispUnits/>
        <c:majorUnit val="1"/>
        <c:minorUnit val="0.5"/>
      </c:valAx>
      <c:spPr>
        <a:solidFill>
          <a:srgbClr val="CC9C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8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9</xdr:row>
      <xdr:rowOff>28575</xdr:rowOff>
    </xdr:from>
    <xdr:to>
      <xdr:col>20</xdr:col>
      <xdr:colOff>371475</xdr:colOff>
      <xdr:row>28</xdr:row>
      <xdr:rowOff>190500</xdr:rowOff>
    </xdr:to>
    <xdr:graphicFrame>
      <xdr:nvGraphicFramePr>
        <xdr:cNvPr id="1" name="Chart 44"/>
        <xdr:cNvGraphicFramePr/>
      </xdr:nvGraphicFramePr>
      <xdr:xfrm>
        <a:off x="6286500" y="2276475"/>
        <a:ext cx="46863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showGridLines="0" tabSelected="1" workbookViewId="0" topLeftCell="A1">
      <selection activeCell="H2" sqref="H2"/>
    </sheetView>
  </sheetViews>
  <sheetFormatPr defaultColWidth="11.421875" defaultRowHeight="12.75"/>
  <cols>
    <col min="1" max="1" width="4.8515625" style="6" customWidth="1"/>
    <col min="2" max="2" width="14.28125" style="45" customWidth="1"/>
    <col min="3" max="3" width="2.00390625" style="46" customWidth="1"/>
    <col min="4" max="4" width="8.7109375" style="61" customWidth="1"/>
    <col min="5" max="5" width="1.28515625" style="47" customWidth="1"/>
    <col min="6" max="6" width="2.00390625" style="47" customWidth="1"/>
    <col min="7" max="7" width="9.8515625" style="6" customWidth="1"/>
    <col min="8" max="8" width="9.140625" style="6" customWidth="1"/>
    <col min="9" max="9" width="2.140625" style="6" customWidth="1"/>
    <col min="10" max="11" width="7.8515625" style="48" customWidth="1"/>
    <col min="12" max="12" width="9.00390625" style="62" customWidth="1"/>
    <col min="13" max="13" width="11.421875" style="62" customWidth="1"/>
    <col min="14" max="14" width="9.140625" style="6" customWidth="1"/>
    <col min="15" max="15" width="11.421875" style="12" customWidth="1"/>
    <col min="16" max="16" width="17.421875" style="6" customWidth="1"/>
    <col min="17" max="18" width="5.8515625" style="6" customWidth="1"/>
    <col min="19" max="19" width="7.421875" style="6" customWidth="1"/>
    <col min="20" max="20" width="11.421875" style="6" customWidth="1"/>
    <col min="21" max="21" width="13.421875" style="6" customWidth="1"/>
    <col min="22" max="22" width="9.140625" style="6" customWidth="1"/>
    <col min="23" max="23" width="21.57421875" style="6" customWidth="1"/>
    <col min="24" max="16384" width="9.140625" style="6" customWidth="1"/>
  </cols>
  <sheetData>
    <row r="1" spans="14:22" ht="10.5" customHeight="1">
      <c r="N1" s="70"/>
      <c r="O1" s="70"/>
      <c r="P1" s="71"/>
      <c r="Q1" s="71"/>
      <c r="R1" s="71"/>
      <c r="S1" s="71"/>
      <c r="T1" s="71"/>
      <c r="U1" s="71"/>
      <c r="V1" s="71"/>
    </row>
    <row r="2" spans="14:22" ht="69" customHeight="1" thickBot="1">
      <c r="N2" s="71"/>
      <c r="O2" s="118" t="s">
        <v>30</v>
      </c>
      <c r="P2" s="118"/>
      <c r="Q2" s="118"/>
      <c r="R2" s="118"/>
      <c r="S2" s="118"/>
      <c r="T2" s="118"/>
      <c r="U2" s="118"/>
      <c r="V2" s="71"/>
    </row>
    <row r="3" spans="1:22" ht="9.75" customHeight="1" thickTop="1">
      <c r="A3" s="98"/>
      <c r="B3" s="4"/>
      <c r="C3" s="1"/>
      <c r="D3" s="55"/>
      <c r="E3" s="2"/>
      <c r="F3" s="2"/>
      <c r="G3" s="3"/>
      <c r="H3" s="3"/>
      <c r="I3" s="3"/>
      <c r="J3" s="4"/>
      <c r="K3" s="5"/>
      <c r="N3" s="71"/>
      <c r="O3" s="71"/>
      <c r="P3" s="86"/>
      <c r="Q3" s="86"/>
      <c r="R3" s="86"/>
      <c r="S3" s="86"/>
      <c r="T3" s="86"/>
      <c r="U3" s="86"/>
      <c r="V3" s="71"/>
    </row>
    <row r="4" spans="1:22" ht="15" customHeight="1">
      <c r="A4" s="100"/>
      <c r="B4" s="92"/>
      <c r="C4" s="88"/>
      <c r="D4" s="92"/>
      <c r="E4" s="89" t="s">
        <v>0</v>
      </c>
      <c r="F4" s="90"/>
      <c r="G4" s="91">
        <v>16</v>
      </c>
      <c r="H4" s="91" t="s">
        <v>23</v>
      </c>
      <c r="I4" s="91"/>
      <c r="J4" s="92"/>
      <c r="K4" s="11"/>
      <c r="O4" s="85"/>
      <c r="P4" s="87"/>
      <c r="Q4" s="87"/>
      <c r="R4" s="87"/>
      <c r="S4" s="87"/>
      <c r="T4" s="87"/>
      <c r="U4" s="87"/>
      <c r="V4" s="85"/>
    </row>
    <row r="5" spans="1:22" ht="6" customHeight="1">
      <c r="A5" s="100"/>
      <c r="B5" s="10"/>
      <c r="C5" s="56"/>
      <c r="D5" s="10"/>
      <c r="E5" s="7"/>
      <c r="F5" s="8"/>
      <c r="G5" s="9"/>
      <c r="H5" s="9"/>
      <c r="I5" s="9"/>
      <c r="J5" s="10"/>
      <c r="K5" s="11"/>
      <c r="O5" s="85"/>
      <c r="P5" s="87"/>
      <c r="Q5" s="87"/>
      <c r="R5" s="87"/>
      <c r="S5" s="87"/>
      <c r="T5" s="87"/>
      <c r="U5" s="87"/>
      <c r="V5" s="85"/>
    </row>
    <row r="6" spans="1:22" ht="15" customHeight="1">
      <c r="A6" s="100"/>
      <c r="B6" s="97"/>
      <c r="C6" s="93"/>
      <c r="D6" s="96"/>
      <c r="E6" s="94" t="s">
        <v>25</v>
      </c>
      <c r="F6" s="95"/>
      <c r="G6" s="96">
        <v>85</v>
      </c>
      <c r="H6" s="96" t="s">
        <v>24</v>
      </c>
      <c r="I6" s="96"/>
      <c r="J6" s="97"/>
      <c r="K6" s="11"/>
      <c r="O6" s="85"/>
      <c r="P6" s="87"/>
      <c r="Q6" s="87"/>
      <c r="R6" s="87"/>
      <c r="S6" s="87"/>
      <c r="T6" s="87"/>
      <c r="U6" s="87"/>
      <c r="V6" s="85"/>
    </row>
    <row r="7" spans="1:15" ht="9" customHeight="1" thickBot="1">
      <c r="A7" s="99"/>
      <c r="B7" s="17"/>
      <c r="C7" s="13"/>
      <c r="D7" s="57"/>
      <c r="E7" s="14"/>
      <c r="F7" s="15"/>
      <c r="G7" s="16"/>
      <c r="H7" s="16"/>
      <c r="I7" s="16"/>
      <c r="J7" s="17"/>
      <c r="K7" s="18"/>
      <c r="O7" s="6"/>
    </row>
    <row r="8" spans="2:15" ht="11.25" customHeight="1" thickTop="1">
      <c r="B8" s="84"/>
      <c r="C8" s="50"/>
      <c r="D8" s="58"/>
      <c r="E8" s="51"/>
      <c r="F8" s="52"/>
      <c r="G8" s="53"/>
      <c r="H8" s="53"/>
      <c r="I8" s="53"/>
      <c r="J8" s="54"/>
      <c r="K8" s="54"/>
      <c r="O8" s="6"/>
    </row>
    <row r="9" spans="2:14" ht="31.5" customHeight="1">
      <c r="B9" s="84"/>
      <c r="C9" s="50"/>
      <c r="D9" s="58"/>
      <c r="E9" s="51"/>
      <c r="F9" s="52"/>
      <c r="G9" s="53"/>
      <c r="H9" s="53"/>
      <c r="I9" s="53"/>
      <c r="J9" s="54"/>
      <c r="K9" s="54"/>
      <c r="N9" s="85"/>
    </row>
    <row r="10" spans="2:13" s="19" customFormat="1" ht="19.5" customHeight="1">
      <c r="B10" s="122" t="s">
        <v>31</v>
      </c>
      <c r="C10" s="124" t="s">
        <v>8</v>
      </c>
      <c r="D10" s="125"/>
      <c r="E10" s="125"/>
      <c r="F10" s="128" t="s">
        <v>26</v>
      </c>
      <c r="G10" s="128"/>
      <c r="H10" s="128"/>
      <c r="I10" s="129"/>
      <c r="J10" s="115"/>
      <c r="K10" s="116" t="s">
        <v>27</v>
      </c>
      <c r="L10" s="117"/>
      <c r="M10" s="73"/>
    </row>
    <row r="11" spans="2:13" s="19" customFormat="1" ht="19.5" customHeight="1">
      <c r="B11" s="123"/>
      <c r="C11" s="126"/>
      <c r="D11" s="127"/>
      <c r="E11" s="127"/>
      <c r="F11" s="130"/>
      <c r="G11" s="130"/>
      <c r="H11" s="130"/>
      <c r="I11" s="131"/>
      <c r="J11" s="112" t="s">
        <v>1</v>
      </c>
      <c r="K11" s="113" t="s">
        <v>2</v>
      </c>
      <c r="L11" s="114" t="s">
        <v>3</v>
      </c>
      <c r="M11" s="73"/>
    </row>
    <row r="12" spans="2:13" ht="15" customHeight="1">
      <c r="B12" s="101">
        <f>G4-1</f>
        <v>15</v>
      </c>
      <c r="C12" s="20"/>
      <c r="D12" s="59"/>
      <c r="E12" s="21"/>
      <c r="F12" s="22"/>
      <c r="G12" s="23"/>
      <c r="H12" s="24"/>
      <c r="I12" s="24"/>
      <c r="J12" s="25">
        <v>0</v>
      </c>
      <c r="K12" s="26">
        <v>0</v>
      </c>
      <c r="L12" s="63">
        <v>0</v>
      </c>
      <c r="M12" s="72"/>
    </row>
    <row r="13" spans="2:13" ht="21" customHeight="1">
      <c r="B13" s="102">
        <f aca="true" t="shared" si="0" ref="B13:B23">IF(B12&gt;=23,B12-23,B12+1)</f>
        <v>16</v>
      </c>
      <c r="C13" s="27"/>
      <c r="D13" s="60">
        <v>1</v>
      </c>
      <c r="E13" s="28"/>
      <c r="F13" s="29"/>
      <c r="G13" s="30"/>
      <c r="H13" s="31">
        <v>4</v>
      </c>
      <c r="I13" s="31"/>
      <c r="J13" s="32">
        <f aca="true" ca="1" t="shared" si="1" ref="J13:J35">OFFSET($Z$20,H13,0)*D13</f>
        <v>12.8</v>
      </c>
      <c r="K13" s="33">
        <f aca="true" t="shared" si="2" ref="K13:K24">MAX(K12-0.1*$G$6,0)+J13</f>
        <v>12.8</v>
      </c>
      <c r="L13" s="64">
        <f aca="true" t="shared" si="3" ref="L13:L35">K13/$G$6*1.5</f>
        <v>0.22588235294117648</v>
      </c>
      <c r="M13" s="72"/>
    </row>
    <row r="14" spans="2:13" ht="21" customHeight="1">
      <c r="B14" s="103">
        <f t="shared" si="0"/>
        <v>17</v>
      </c>
      <c r="C14" s="20"/>
      <c r="D14" s="59">
        <v>3</v>
      </c>
      <c r="E14" s="21"/>
      <c r="F14" s="22"/>
      <c r="G14" s="23"/>
      <c r="H14" s="24">
        <v>9</v>
      </c>
      <c r="I14" s="24"/>
      <c r="J14" s="34">
        <f ca="1" t="shared" si="1"/>
        <v>31.679999999999996</v>
      </c>
      <c r="K14" s="35">
        <f t="shared" si="2"/>
        <v>35.98</v>
      </c>
      <c r="L14" s="65">
        <f t="shared" si="3"/>
        <v>0.6349411764705881</v>
      </c>
      <c r="M14" s="72"/>
    </row>
    <row r="15" spans="2:13" ht="21" customHeight="1">
      <c r="B15" s="102">
        <f t="shared" si="0"/>
        <v>18</v>
      </c>
      <c r="C15" s="27"/>
      <c r="D15" s="60">
        <v>1</v>
      </c>
      <c r="E15" s="28"/>
      <c r="F15" s="29"/>
      <c r="G15" s="30"/>
      <c r="H15" s="31">
        <v>8</v>
      </c>
      <c r="I15" s="31"/>
      <c r="J15" s="32">
        <f ca="1" t="shared" si="1"/>
        <v>11.52</v>
      </c>
      <c r="K15" s="33">
        <f t="shared" si="2"/>
        <v>39</v>
      </c>
      <c r="L15" s="64">
        <f t="shared" si="3"/>
        <v>0.6882352941176471</v>
      </c>
      <c r="M15" s="72"/>
    </row>
    <row r="16" spans="2:13" ht="21" customHeight="1">
      <c r="B16" s="103">
        <f t="shared" si="0"/>
        <v>19</v>
      </c>
      <c r="C16" s="20"/>
      <c r="D16" s="59">
        <v>1</v>
      </c>
      <c r="E16" s="21"/>
      <c r="F16" s="22"/>
      <c r="G16" s="23"/>
      <c r="H16" s="24">
        <v>14</v>
      </c>
      <c r="I16" s="24"/>
      <c r="J16" s="34">
        <f ca="1" t="shared" si="1"/>
        <v>12.8</v>
      </c>
      <c r="K16" s="35">
        <f t="shared" si="2"/>
        <v>43.3</v>
      </c>
      <c r="L16" s="65">
        <f t="shared" si="3"/>
        <v>0.7641176470588236</v>
      </c>
      <c r="M16" s="72"/>
    </row>
    <row r="17" spans="2:13" ht="21" customHeight="1">
      <c r="B17" s="102">
        <f t="shared" si="0"/>
        <v>20</v>
      </c>
      <c r="C17" s="27"/>
      <c r="D17" s="60">
        <v>0</v>
      </c>
      <c r="E17" s="28"/>
      <c r="F17" s="29"/>
      <c r="G17" s="30"/>
      <c r="H17" s="31">
        <v>1</v>
      </c>
      <c r="I17" s="31"/>
      <c r="J17" s="32">
        <f ca="1" t="shared" si="1"/>
        <v>0</v>
      </c>
      <c r="K17" s="33">
        <f t="shared" si="2"/>
        <v>34.8</v>
      </c>
      <c r="L17" s="64">
        <f t="shared" si="3"/>
        <v>0.6141176470588234</v>
      </c>
      <c r="M17" s="72"/>
    </row>
    <row r="18" spans="2:13" ht="21" customHeight="1">
      <c r="B18" s="103">
        <f t="shared" si="0"/>
        <v>21</v>
      </c>
      <c r="C18" s="20"/>
      <c r="D18" s="59">
        <v>0</v>
      </c>
      <c r="E18" s="21"/>
      <c r="F18" s="22"/>
      <c r="G18" s="23"/>
      <c r="H18" s="24">
        <v>1</v>
      </c>
      <c r="I18" s="24"/>
      <c r="J18" s="34">
        <f ca="1" t="shared" si="1"/>
        <v>0</v>
      </c>
      <c r="K18" s="35">
        <f t="shared" si="2"/>
        <v>26.299999999999997</v>
      </c>
      <c r="L18" s="65">
        <f t="shared" si="3"/>
        <v>0.4641176470588235</v>
      </c>
      <c r="M18" s="72"/>
    </row>
    <row r="19" spans="2:26" ht="21" customHeight="1" thickBot="1">
      <c r="B19" s="102">
        <f t="shared" si="0"/>
        <v>22</v>
      </c>
      <c r="C19" s="27"/>
      <c r="D19" s="60">
        <v>0</v>
      </c>
      <c r="E19" s="28"/>
      <c r="F19" s="29"/>
      <c r="G19" s="30"/>
      <c r="H19" s="31">
        <v>1</v>
      </c>
      <c r="I19" s="31"/>
      <c r="J19" s="32">
        <f ca="1" t="shared" si="1"/>
        <v>0</v>
      </c>
      <c r="K19" s="33">
        <f t="shared" si="2"/>
        <v>17.799999999999997</v>
      </c>
      <c r="L19" s="64">
        <f t="shared" si="3"/>
        <v>0.3141176470588235</v>
      </c>
      <c r="M19" s="72"/>
      <c r="W19" s="119" t="s">
        <v>28</v>
      </c>
      <c r="X19" s="120"/>
      <c r="Y19" s="120"/>
      <c r="Z19" s="121"/>
    </row>
    <row r="20" spans="2:26" ht="21" customHeight="1" thickBot="1" thickTop="1">
      <c r="B20" s="103">
        <f t="shared" si="0"/>
        <v>23</v>
      </c>
      <c r="C20" s="20"/>
      <c r="D20" s="59">
        <v>0</v>
      </c>
      <c r="E20" s="21"/>
      <c r="F20" s="22"/>
      <c r="G20" s="23"/>
      <c r="H20" s="24">
        <v>1</v>
      </c>
      <c r="I20" s="24"/>
      <c r="J20" s="34">
        <f ca="1" t="shared" si="1"/>
        <v>0</v>
      </c>
      <c r="K20" s="35">
        <f t="shared" si="2"/>
        <v>9.299999999999997</v>
      </c>
      <c r="L20" s="65">
        <f t="shared" si="3"/>
        <v>0.16411764705882348</v>
      </c>
      <c r="M20" s="72"/>
      <c r="W20" s="36" t="s">
        <v>4</v>
      </c>
      <c r="X20" s="68" t="s">
        <v>29</v>
      </c>
      <c r="Y20" s="69" t="s">
        <v>5</v>
      </c>
      <c r="Z20" s="74" t="s">
        <v>9</v>
      </c>
    </row>
    <row r="21" spans="2:26" ht="21" customHeight="1" thickTop="1">
      <c r="B21" s="102">
        <f t="shared" si="0"/>
        <v>0</v>
      </c>
      <c r="C21" s="27"/>
      <c r="D21" s="60">
        <v>0</v>
      </c>
      <c r="E21" s="28"/>
      <c r="F21" s="29"/>
      <c r="G21" s="30"/>
      <c r="H21" s="31">
        <v>1</v>
      </c>
      <c r="I21" s="31"/>
      <c r="J21" s="32">
        <f ca="1" t="shared" si="1"/>
        <v>0</v>
      </c>
      <c r="K21" s="33">
        <f t="shared" si="2"/>
        <v>0.7999999999999972</v>
      </c>
      <c r="L21" s="64">
        <f t="shared" si="3"/>
        <v>0.014117647058823478</v>
      </c>
      <c r="M21" s="72"/>
      <c r="W21" s="37" t="s">
        <v>6</v>
      </c>
      <c r="X21" s="75">
        <v>0</v>
      </c>
      <c r="Y21" s="78">
        <v>0</v>
      </c>
      <c r="Z21" s="81">
        <f aca="true" t="shared" si="4" ref="Z21:Z35">X21*Y21*8</f>
        <v>0</v>
      </c>
    </row>
    <row r="22" spans="2:26" ht="21" customHeight="1">
      <c r="B22" s="103">
        <f t="shared" si="0"/>
        <v>1</v>
      </c>
      <c r="C22" s="20"/>
      <c r="D22" s="59">
        <v>0</v>
      </c>
      <c r="E22" s="21"/>
      <c r="F22" s="22"/>
      <c r="G22" s="23"/>
      <c r="H22" s="24">
        <v>1</v>
      </c>
      <c r="I22" s="24"/>
      <c r="J22" s="34">
        <f ca="1" t="shared" si="1"/>
        <v>0</v>
      </c>
      <c r="K22" s="35">
        <f t="shared" si="2"/>
        <v>0</v>
      </c>
      <c r="L22" s="65">
        <f t="shared" si="3"/>
        <v>0</v>
      </c>
      <c r="M22" s="72"/>
      <c r="W22" s="38" t="s">
        <v>7</v>
      </c>
      <c r="X22" s="76">
        <v>0.33</v>
      </c>
      <c r="Y22" s="79">
        <v>4.5</v>
      </c>
      <c r="Z22" s="82">
        <f>X22*Y22*8</f>
        <v>11.88</v>
      </c>
    </row>
    <row r="23" spans="2:26" ht="21" customHeight="1">
      <c r="B23" s="102">
        <f t="shared" si="0"/>
        <v>2</v>
      </c>
      <c r="C23" s="27"/>
      <c r="D23" s="60">
        <v>0</v>
      </c>
      <c r="E23" s="28"/>
      <c r="F23" s="29"/>
      <c r="G23" s="30"/>
      <c r="H23" s="31">
        <v>1</v>
      </c>
      <c r="I23" s="31"/>
      <c r="J23" s="32">
        <f ca="1" t="shared" si="1"/>
        <v>0</v>
      </c>
      <c r="K23" s="33">
        <f t="shared" si="2"/>
        <v>0</v>
      </c>
      <c r="L23" s="64">
        <f t="shared" si="3"/>
        <v>0</v>
      </c>
      <c r="M23" s="72"/>
      <c r="W23" s="38" t="s">
        <v>18</v>
      </c>
      <c r="X23" s="76">
        <v>0.5</v>
      </c>
      <c r="Y23" s="79">
        <v>4.5</v>
      </c>
      <c r="Z23" s="82">
        <f>X23*Y23*8</f>
        <v>18</v>
      </c>
    </row>
    <row r="24" spans="2:26" ht="21" customHeight="1">
      <c r="B24" s="103">
        <f>IF(B23&gt;=23,B23-23,B23+1)</f>
        <v>3</v>
      </c>
      <c r="C24" s="20"/>
      <c r="D24" s="59">
        <v>0</v>
      </c>
      <c r="E24" s="21"/>
      <c r="F24" s="22"/>
      <c r="G24" s="23"/>
      <c r="H24" s="24">
        <v>1</v>
      </c>
      <c r="I24" s="24"/>
      <c r="J24" s="34">
        <f ca="1" t="shared" si="1"/>
        <v>0</v>
      </c>
      <c r="K24" s="35">
        <f t="shared" si="2"/>
        <v>0</v>
      </c>
      <c r="L24" s="65">
        <f t="shared" si="3"/>
        <v>0</v>
      </c>
      <c r="M24" s="72"/>
      <c r="W24" s="38" t="s">
        <v>21</v>
      </c>
      <c r="X24" s="76">
        <v>0.04</v>
      </c>
      <c r="Y24" s="79">
        <v>40</v>
      </c>
      <c r="Z24" s="82">
        <f>X24*Y24*8</f>
        <v>12.8</v>
      </c>
    </row>
    <row r="25" spans="2:26" ht="21" customHeight="1">
      <c r="B25" s="102">
        <f aca="true" t="shared" si="5" ref="B25:B32">IF(B24&gt;=23,B24-23,B24+1)</f>
        <v>4</v>
      </c>
      <c r="C25" s="27"/>
      <c r="D25" s="60">
        <v>0</v>
      </c>
      <c r="E25" s="28"/>
      <c r="F25" s="29"/>
      <c r="G25" s="30"/>
      <c r="H25" s="31">
        <v>1</v>
      </c>
      <c r="I25" s="31"/>
      <c r="J25" s="32">
        <f ca="1" t="shared" si="1"/>
        <v>0</v>
      </c>
      <c r="K25" s="33">
        <f aca="true" t="shared" si="6" ref="K25:K32">MAX(K24-0.1*$G$6,0)+J25</f>
        <v>0</v>
      </c>
      <c r="L25" s="64">
        <f t="shared" si="3"/>
        <v>0</v>
      </c>
      <c r="M25" s="72"/>
      <c r="W25" s="38" t="s">
        <v>22</v>
      </c>
      <c r="X25" s="76">
        <v>0.04</v>
      </c>
      <c r="Y25" s="79">
        <v>40</v>
      </c>
      <c r="Z25" s="82">
        <f>X25*Y25*8</f>
        <v>12.8</v>
      </c>
    </row>
    <row r="26" spans="2:26" ht="21" customHeight="1">
      <c r="B26" s="103">
        <f t="shared" si="5"/>
        <v>5</v>
      </c>
      <c r="C26" s="20"/>
      <c r="D26" s="59">
        <v>0</v>
      </c>
      <c r="E26" s="21"/>
      <c r="F26" s="22"/>
      <c r="G26" s="23"/>
      <c r="H26" s="24">
        <v>1</v>
      </c>
      <c r="I26" s="24"/>
      <c r="J26" s="34">
        <f ca="1" t="shared" si="1"/>
        <v>0</v>
      </c>
      <c r="K26" s="35">
        <f t="shared" si="6"/>
        <v>0</v>
      </c>
      <c r="L26" s="65">
        <f t="shared" si="3"/>
        <v>0</v>
      </c>
      <c r="M26" s="72"/>
      <c r="W26" s="38" t="s">
        <v>19</v>
      </c>
      <c r="X26" s="76">
        <v>0.02</v>
      </c>
      <c r="Y26" s="79">
        <v>40</v>
      </c>
      <c r="Z26" s="82">
        <f>X26*Y26*8</f>
        <v>6.4</v>
      </c>
    </row>
    <row r="27" spans="2:26" ht="21" customHeight="1">
      <c r="B27" s="102">
        <f t="shared" si="5"/>
        <v>6</v>
      </c>
      <c r="C27" s="27"/>
      <c r="D27" s="60">
        <v>0</v>
      </c>
      <c r="E27" s="28"/>
      <c r="F27" s="29"/>
      <c r="G27" s="30"/>
      <c r="H27" s="31">
        <v>1</v>
      </c>
      <c r="I27" s="31"/>
      <c r="J27" s="32">
        <f ca="1" t="shared" si="1"/>
        <v>0</v>
      </c>
      <c r="K27" s="33">
        <f t="shared" si="6"/>
        <v>0</v>
      </c>
      <c r="L27" s="64">
        <f t="shared" si="3"/>
        <v>0</v>
      </c>
      <c r="M27" s="72"/>
      <c r="W27" s="38" t="s">
        <v>20</v>
      </c>
      <c r="X27" s="76">
        <v>0.1</v>
      </c>
      <c r="Y27" s="79">
        <v>18</v>
      </c>
      <c r="Z27" s="82">
        <f t="shared" si="4"/>
        <v>14.4</v>
      </c>
    </row>
    <row r="28" spans="2:26" ht="21" customHeight="1">
      <c r="B28" s="103">
        <f>IF(B27&gt;=23,B27-23,B27+1)</f>
        <v>7</v>
      </c>
      <c r="C28" s="20"/>
      <c r="D28" s="59">
        <v>0</v>
      </c>
      <c r="E28" s="21"/>
      <c r="F28" s="22"/>
      <c r="G28" s="23"/>
      <c r="H28" s="24">
        <v>1</v>
      </c>
      <c r="I28" s="24"/>
      <c r="J28" s="34">
        <f ca="1" t="shared" si="1"/>
        <v>0</v>
      </c>
      <c r="K28" s="35">
        <f>MAX(K27-0.1*$G$6,0)+J28</f>
        <v>0</v>
      </c>
      <c r="L28" s="65">
        <f t="shared" si="3"/>
        <v>0</v>
      </c>
      <c r="M28" s="72"/>
      <c r="W28" s="38" t="s">
        <v>13</v>
      </c>
      <c r="X28" s="76">
        <v>0.12</v>
      </c>
      <c r="Y28" s="79">
        <v>12</v>
      </c>
      <c r="Z28" s="82">
        <f>X28*Y28*8</f>
        <v>11.52</v>
      </c>
    </row>
    <row r="29" spans="2:26" ht="21" customHeight="1">
      <c r="B29" s="102">
        <f t="shared" si="5"/>
        <v>8</v>
      </c>
      <c r="C29" s="27"/>
      <c r="D29" s="60">
        <v>0</v>
      </c>
      <c r="E29" s="28"/>
      <c r="F29" s="29"/>
      <c r="G29" s="30"/>
      <c r="H29" s="31">
        <v>1</v>
      </c>
      <c r="I29" s="31"/>
      <c r="J29" s="32">
        <f ca="1" t="shared" si="1"/>
        <v>0</v>
      </c>
      <c r="K29" s="33">
        <f t="shared" si="6"/>
        <v>0</v>
      </c>
      <c r="L29" s="64">
        <f t="shared" si="3"/>
        <v>0</v>
      </c>
      <c r="M29" s="72"/>
      <c r="W29" s="38" t="s">
        <v>14</v>
      </c>
      <c r="X29" s="76">
        <v>0.12</v>
      </c>
      <c r="Y29" s="79">
        <v>11</v>
      </c>
      <c r="Z29" s="82">
        <f t="shared" si="4"/>
        <v>10.559999999999999</v>
      </c>
    </row>
    <row r="30" spans="2:26" ht="21" customHeight="1">
      <c r="B30" s="103">
        <f>IF(B29&gt;=23,B29-23,B29+1)</f>
        <v>9</v>
      </c>
      <c r="C30" s="20"/>
      <c r="D30" s="59">
        <v>0</v>
      </c>
      <c r="E30" s="21"/>
      <c r="F30" s="22"/>
      <c r="G30" s="23"/>
      <c r="H30" s="24">
        <v>1</v>
      </c>
      <c r="I30" s="24"/>
      <c r="J30" s="34">
        <f ca="1" t="shared" si="1"/>
        <v>0</v>
      </c>
      <c r="K30" s="35">
        <f>MAX(K29-0.1*$G$6,0)+J30</f>
        <v>0</v>
      </c>
      <c r="L30" s="65">
        <f t="shared" si="3"/>
        <v>0</v>
      </c>
      <c r="M30" s="72"/>
      <c r="W30" s="38" t="s">
        <v>15</v>
      </c>
      <c r="X30" s="76">
        <v>0.75</v>
      </c>
      <c r="Y30" s="79">
        <v>11</v>
      </c>
      <c r="Z30" s="82">
        <f t="shared" si="4"/>
        <v>66</v>
      </c>
    </row>
    <row r="31" spans="2:26" ht="21" customHeight="1">
      <c r="B31" s="102">
        <f t="shared" si="5"/>
        <v>10</v>
      </c>
      <c r="C31" s="27"/>
      <c r="D31" s="60">
        <v>0</v>
      </c>
      <c r="E31" s="28"/>
      <c r="F31" s="29"/>
      <c r="G31" s="30"/>
      <c r="H31" s="31">
        <v>1</v>
      </c>
      <c r="I31" s="31"/>
      <c r="J31" s="32">
        <f ca="1" t="shared" si="1"/>
        <v>0</v>
      </c>
      <c r="K31" s="33">
        <f t="shared" si="6"/>
        <v>0</v>
      </c>
      <c r="L31" s="64">
        <f t="shared" si="3"/>
        <v>0</v>
      </c>
      <c r="M31" s="72"/>
      <c r="W31" s="38" t="s">
        <v>10</v>
      </c>
      <c r="X31" s="76">
        <v>0.04</v>
      </c>
      <c r="Y31" s="79">
        <v>40</v>
      </c>
      <c r="Z31" s="82">
        <f t="shared" si="4"/>
        <v>12.8</v>
      </c>
    </row>
    <row r="32" spans="2:26" ht="21" customHeight="1">
      <c r="B32" s="103">
        <f t="shared" si="5"/>
        <v>11</v>
      </c>
      <c r="C32" s="20"/>
      <c r="D32" s="59">
        <v>0</v>
      </c>
      <c r="E32" s="21"/>
      <c r="F32" s="22"/>
      <c r="G32" s="23"/>
      <c r="H32" s="24">
        <v>1</v>
      </c>
      <c r="I32" s="24"/>
      <c r="J32" s="34">
        <f ca="1" t="shared" si="1"/>
        <v>0</v>
      </c>
      <c r="K32" s="35">
        <f t="shared" si="6"/>
        <v>0</v>
      </c>
      <c r="L32" s="65">
        <f t="shared" si="3"/>
        <v>0</v>
      </c>
      <c r="M32" s="72"/>
      <c r="W32" s="38" t="s">
        <v>16</v>
      </c>
      <c r="X32" s="76">
        <v>0.04</v>
      </c>
      <c r="Y32" s="79">
        <v>40</v>
      </c>
      <c r="Z32" s="82">
        <f>X32*Y32*8</f>
        <v>12.8</v>
      </c>
    </row>
    <row r="33" spans="2:26" ht="21" customHeight="1">
      <c r="B33" s="102">
        <f>IF(B32&gt;=23,B32-23,B32+1)</f>
        <v>12</v>
      </c>
      <c r="C33" s="27"/>
      <c r="D33" s="60">
        <v>0</v>
      </c>
      <c r="E33" s="28"/>
      <c r="F33" s="29"/>
      <c r="G33" s="30"/>
      <c r="H33" s="31">
        <v>1</v>
      </c>
      <c r="I33" s="31"/>
      <c r="J33" s="32">
        <f ca="1" t="shared" si="1"/>
        <v>0</v>
      </c>
      <c r="K33" s="33">
        <f>MAX(K32-0.1*$G$6,0)+J33</f>
        <v>0</v>
      </c>
      <c r="L33" s="64">
        <f t="shared" si="3"/>
        <v>0</v>
      </c>
      <c r="M33" s="72"/>
      <c r="W33" s="38" t="s">
        <v>17</v>
      </c>
      <c r="X33" s="76">
        <v>0.04</v>
      </c>
      <c r="Y33" s="79">
        <v>40</v>
      </c>
      <c r="Z33" s="82">
        <f t="shared" si="4"/>
        <v>12.8</v>
      </c>
    </row>
    <row r="34" spans="2:26" ht="21" customHeight="1">
      <c r="B34" s="103">
        <f>IF(B33&gt;=23,B33-23,B33+1)</f>
        <v>13</v>
      </c>
      <c r="C34" s="20"/>
      <c r="D34" s="59">
        <v>0</v>
      </c>
      <c r="E34" s="21"/>
      <c r="F34" s="22"/>
      <c r="G34" s="23"/>
      <c r="H34" s="24">
        <v>1</v>
      </c>
      <c r="I34" s="24"/>
      <c r="J34" s="34">
        <f ca="1" t="shared" si="1"/>
        <v>0</v>
      </c>
      <c r="K34" s="35">
        <f>MAX(K33-0.1*$G$6,0)+J34</f>
        <v>0</v>
      </c>
      <c r="L34" s="65">
        <f t="shared" si="3"/>
        <v>0</v>
      </c>
      <c r="M34" s="72"/>
      <c r="W34" s="38" t="s">
        <v>11</v>
      </c>
      <c r="X34" s="76">
        <v>0.04</v>
      </c>
      <c r="Y34" s="79">
        <v>40</v>
      </c>
      <c r="Z34" s="82">
        <f t="shared" si="4"/>
        <v>12.8</v>
      </c>
    </row>
    <row r="35" spans="2:26" s="41" customFormat="1" ht="21" customHeight="1" thickBot="1">
      <c r="B35" s="104">
        <f>IF(B34&gt;=23,B34-23,B34+1)</f>
        <v>14</v>
      </c>
      <c r="C35" s="105"/>
      <c r="D35" s="106">
        <v>0</v>
      </c>
      <c r="E35" s="107"/>
      <c r="F35" s="108"/>
      <c r="G35" s="109"/>
      <c r="H35" s="110">
        <v>1</v>
      </c>
      <c r="I35" s="111"/>
      <c r="J35" s="39">
        <f ca="1" t="shared" si="1"/>
        <v>0</v>
      </c>
      <c r="K35" s="40">
        <f>MAX(K34-0.1*$G$6,0)+J35</f>
        <v>0</v>
      </c>
      <c r="L35" s="66">
        <f t="shared" si="3"/>
        <v>0</v>
      </c>
      <c r="M35" s="72"/>
      <c r="W35" s="49" t="s">
        <v>12</v>
      </c>
      <c r="X35" s="77">
        <v>0.05</v>
      </c>
      <c r="Y35" s="80">
        <v>60</v>
      </c>
      <c r="Z35" s="83">
        <f t="shared" si="4"/>
        <v>24</v>
      </c>
    </row>
    <row r="36" spans="2:13" s="41" customFormat="1" ht="18.75" customHeight="1" thickTop="1">
      <c r="B36" s="45"/>
      <c r="C36" s="42"/>
      <c r="D36" s="61"/>
      <c r="E36" s="43"/>
      <c r="F36" s="43"/>
      <c r="J36" s="44"/>
      <c r="K36" s="44"/>
      <c r="L36" s="67"/>
      <c r="M36" s="67"/>
    </row>
    <row r="37" spans="2:13" s="41" customFormat="1" ht="18.75" customHeight="1">
      <c r="B37" s="45"/>
      <c r="C37" s="42"/>
      <c r="D37" s="61"/>
      <c r="E37" s="43"/>
      <c r="F37" s="43"/>
      <c r="J37" s="44"/>
      <c r="K37" s="44"/>
      <c r="L37" s="67"/>
      <c r="M37" s="67"/>
    </row>
    <row r="38" spans="2:13" s="41" customFormat="1" ht="18.75" customHeight="1">
      <c r="B38" s="45"/>
      <c r="C38" s="42"/>
      <c r="D38" s="61"/>
      <c r="E38" s="43"/>
      <c r="F38" s="43"/>
      <c r="J38" s="44"/>
      <c r="K38" s="44"/>
      <c r="L38" s="67"/>
      <c r="M38" s="67"/>
    </row>
    <row r="39" spans="2:13" s="41" customFormat="1" ht="18.75" customHeight="1">
      <c r="B39" s="45"/>
      <c r="C39" s="42"/>
      <c r="D39" s="61"/>
      <c r="E39" s="43"/>
      <c r="F39" s="43"/>
      <c r="J39" s="44"/>
      <c r="K39" s="44"/>
      <c r="L39" s="67"/>
      <c r="M39" s="67"/>
    </row>
    <row r="40" spans="2:13" s="41" customFormat="1" ht="18.75" customHeight="1">
      <c r="B40" s="45"/>
      <c r="C40" s="46"/>
      <c r="D40" s="61"/>
      <c r="E40" s="47"/>
      <c r="F40" s="47"/>
      <c r="G40" s="6"/>
      <c r="H40" s="6"/>
      <c r="I40" s="6"/>
      <c r="J40" s="48"/>
      <c r="K40" s="48"/>
      <c r="L40" s="62"/>
      <c r="M40" s="62"/>
    </row>
    <row r="41" spans="2:19" s="41" customFormat="1" ht="18.75" customHeight="1">
      <c r="B41" s="45"/>
      <c r="C41" s="46"/>
      <c r="D41" s="61"/>
      <c r="E41" s="47"/>
      <c r="F41" s="47"/>
      <c r="G41" s="6"/>
      <c r="H41" s="6"/>
      <c r="I41" s="6"/>
      <c r="J41" s="48"/>
      <c r="K41" s="48"/>
      <c r="L41" s="62"/>
      <c r="M41" s="62"/>
      <c r="P41" s="6"/>
      <c r="Q41" s="6"/>
      <c r="R41" s="6"/>
      <c r="S41" s="6"/>
    </row>
    <row r="42" spans="16:19" ht="15" customHeight="1">
      <c r="P42" s="41"/>
      <c r="Q42" s="41"/>
      <c r="R42" s="41"/>
      <c r="S42" s="41"/>
    </row>
    <row r="43" spans="16:19" ht="15" customHeight="1">
      <c r="P43" s="41"/>
      <c r="Q43" s="41"/>
      <c r="R43" s="41"/>
      <c r="S43" s="41"/>
    </row>
    <row r="44" spans="16:19" ht="15" customHeight="1">
      <c r="P44" s="41"/>
      <c r="Q44" s="41"/>
      <c r="R44" s="41"/>
      <c r="S44" s="41"/>
    </row>
    <row r="45" spans="16:19" ht="15" customHeight="1">
      <c r="P45" s="41"/>
      <c r="Q45" s="41"/>
      <c r="R45" s="41"/>
      <c r="S45" s="41"/>
    </row>
    <row r="46" spans="16:19" ht="15" customHeight="1">
      <c r="P46" s="41"/>
      <c r="Q46" s="41"/>
      <c r="R46" s="41"/>
      <c r="S46" s="41"/>
    </row>
    <row r="47" spans="16:19" ht="15" customHeight="1">
      <c r="P47" s="41"/>
      <c r="Q47" s="41"/>
      <c r="R47" s="41"/>
      <c r="S47" s="41"/>
    </row>
    <row r="48" spans="16:19" ht="15" customHeight="1">
      <c r="P48" s="41"/>
      <c r="Q48" s="41"/>
      <c r="R48" s="41"/>
      <c r="S48" s="41"/>
    </row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5">
    <mergeCell ref="O2:U2"/>
    <mergeCell ref="W19:Z19"/>
    <mergeCell ref="B10:B11"/>
    <mergeCell ref="C10:E11"/>
    <mergeCell ref="F10:I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 norske Bank</dc:creator>
  <cp:keywords/>
  <dc:description/>
  <cp:lastModifiedBy>titi</cp:lastModifiedBy>
  <cp:lastPrinted>2000-12-13T12:18:49Z</cp:lastPrinted>
  <dcterms:created xsi:type="dcterms:W3CDTF">1999-06-13T18:04:54Z</dcterms:created>
  <dcterms:modified xsi:type="dcterms:W3CDTF">2004-06-22T16:13:14Z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-1859520888</vt:i4>
  </property>
  <property fmtid="{D5CDD505-2E9C-101B-9397-08002B2CF9AE}" pid="3" name="_EmailSubject">
    <vt:lpwstr/>
  </property>
  <property fmtid="{D5CDD505-2E9C-101B-9397-08002B2CF9AE}" pid="4" name="_AuthorEmail">
    <vt:lpwstr>rsilliere@orange.fr</vt:lpwstr>
  </property>
  <property fmtid="{D5CDD505-2E9C-101B-9397-08002B2CF9AE}" pid="5" name="_AuthorEmailDisplayName">
    <vt:lpwstr>Raphaël Sillière</vt:lpwstr>
  </property>
  <property fmtid="{D5CDD505-2E9C-101B-9397-08002B2CF9AE}" pid="6" name="_ReviewingToolsShownOnce">
    <vt:lpwstr/>
  </property>
</Properties>
</file>